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30"/>
  <workbookPr filterPrivacy="1" codeName="ThisWorkbook" defaultThemeVersion="166925"/>
  <xr:revisionPtr revIDLastSave="23" documentId="13_ncr:1_{F3C3D3E6-718E-41D7-85EE-86DB2B118396}" xr6:coauthVersionLast="47" xr6:coauthVersionMax="47" xr10:uidLastSave="{4BD44591-C265-4FB1-987A-14687B4EE2A7}"/>
  <bookViews>
    <workbookView xWindow="-120" yWindow="-120" windowWidth="29040" windowHeight="17520" xr2:uid="{1373EE99-EBE6-4D31-9913-EE1392883D64}"/>
  </bookViews>
  <sheets>
    <sheet name="Form Instructions" sheetId="6" r:id="rId1"/>
    <sheet name="Summary" sheetId="1" r:id="rId2"/>
    <sheet name="S10" sheetId="2" r:id="rId3"/>
    <sheet name="S11" sheetId="8" r:id="rId4"/>
    <sheet name="S12" sheetId="10" r:id="rId5"/>
  </sheets>
  <definedNames>
    <definedName name="_xlnm.Print_Area" localSheetId="0">'Form Instructions'!$A$1:$A$17</definedName>
    <definedName name="_xlnm.Print_Area" localSheetId="2">'S10'!$B$2:$G$63</definedName>
    <definedName name="_xlnm.Print_Area" localSheetId="3">'S11'!$B$2:$G$63</definedName>
    <definedName name="_xlnm.Print_Area" localSheetId="4">'S12'!$B$2:$G$63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0" l="1"/>
  <c r="C10" i="10"/>
  <c r="D10" i="8"/>
  <c r="C10" i="8"/>
  <c r="C10" i="2"/>
  <c r="C16" i="10" l="1"/>
  <c r="B16" i="10"/>
  <c r="E11" i="10"/>
  <c r="D11" i="10"/>
  <c r="C11" i="10"/>
  <c r="B11" i="10"/>
  <c r="F10" i="10"/>
  <c r="E10" i="10"/>
  <c r="B10" i="10"/>
  <c r="E9" i="10"/>
  <c r="D9" i="10"/>
  <c r="C9" i="10"/>
  <c r="B9" i="10"/>
  <c r="E8" i="10"/>
  <c r="D8" i="10"/>
  <c r="C8" i="10"/>
  <c r="F8" i="10" s="1"/>
  <c r="G8" i="10" s="1"/>
  <c r="B8" i="10"/>
  <c r="E7" i="10"/>
  <c r="D7" i="10"/>
  <c r="C7" i="10"/>
  <c r="B7" i="10"/>
  <c r="E6" i="10"/>
  <c r="D6" i="10"/>
  <c r="C6" i="10"/>
  <c r="F6" i="10" s="1"/>
  <c r="B6" i="10"/>
  <c r="F3" i="10"/>
  <c r="C3" i="10"/>
  <c r="C16" i="8"/>
  <c r="B16" i="8"/>
  <c r="E11" i="8"/>
  <c r="D11" i="8"/>
  <c r="C11" i="8"/>
  <c r="F11" i="8" s="1"/>
  <c r="G11" i="8" s="1"/>
  <c r="B11" i="8"/>
  <c r="F10" i="8"/>
  <c r="E10" i="8"/>
  <c r="G10" i="8" s="1"/>
  <c r="B10" i="8"/>
  <c r="E9" i="8"/>
  <c r="D9" i="8"/>
  <c r="C9" i="8"/>
  <c r="B9" i="8"/>
  <c r="E8" i="8"/>
  <c r="D8" i="8"/>
  <c r="C8" i="8"/>
  <c r="F8" i="8" s="1"/>
  <c r="B8" i="8"/>
  <c r="E7" i="8"/>
  <c r="D7" i="8"/>
  <c r="C7" i="8"/>
  <c r="B7" i="8"/>
  <c r="E6" i="8"/>
  <c r="D6" i="8"/>
  <c r="C6" i="8"/>
  <c r="F6" i="8" s="1"/>
  <c r="B6" i="8"/>
  <c r="F3" i="8"/>
  <c r="C3" i="8"/>
  <c r="B16" i="2"/>
  <c r="D10" i="2"/>
  <c r="D11" i="2"/>
  <c r="C11" i="2"/>
  <c r="D9" i="2"/>
  <c r="C9" i="2"/>
  <c r="D8" i="2"/>
  <c r="C8" i="2"/>
  <c r="D7" i="2"/>
  <c r="C7" i="2"/>
  <c r="D6" i="2"/>
  <c r="C6" i="2"/>
  <c r="F6" i="2" s="1"/>
  <c r="B10" i="2"/>
  <c r="B11" i="2"/>
  <c r="B9" i="2"/>
  <c r="B8" i="2"/>
  <c r="B7" i="2"/>
  <c r="B6" i="2"/>
  <c r="C16" i="2"/>
  <c r="F3" i="2"/>
  <c r="C3" i="2"/>
  <c r="E11" i="2"/>
  <c r="E10" i="2"/>
  <c r="E8" i="2"/>
  <c r="E9" i="2"/>
  <c r="E7" i="2"/>
  <c r="E6" i="2"/>
  <c r="G10" i="10" l="1"/>
  <c r="F10" i="2"/>
  <c r="F7" i="2"/>
  <c r="G6" i="8"/>
  <c r="F7" i="8"/>
  <c r="F9" i="10"/>
  <c r="G9" i="10"/>
  <c r="G6" i="10"/>
  <c r="F7" i="10"/>
  <c r="F11" i="10"/>
  <c r="G11" i="10" s="1"/>
  <c r="G7" i="8"/>
  <c r="G8" i="8"/>
  <c r="F9" i="8"/>
  <c r="F11" i="2"/>
  <c r="F9" i="2"/>
  <c r="G9" i="2" s="1"/>
  <c r="F8" i="2"/>
  <c r="G8" i="2" s="1"/>
  <c r="G11" i="2"/>
  <c r="G7" i="2"/>
  <c r="G10" i="2"/>
  <c r="G6" i="2"/>
  <c r="G9" i="8" l="1"/>
  <c r="G12" i="8" s="1"/>
  <c r="F12" i="8"/>
  <c r="F12" i="10"/>
  <c r="G7" i="10"/>
  <c r="G12" i="10" s="1"/>
  <c r="G12" i="2"/>
  <c r="F12" i="2"/>
</calcChain>
</file>

<file path=xl/sharedStrings.xml><?xml version="1.0" encoding="utf-8"?>
<sst xmlns="http://schemas.openxmlformats.org/spreadsheetml/2006/main" count="305" uniqueCount="68">
  <si>
    <t xml:space="preserve">Attachment 10 includes a separate form (Excel file) for each Key Staff position and contains two (2) parts that must be completed for each proposed candidate: </t>
  </si>
  <si>
    <t>Part 1 - Summary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</si>
  <si>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</si>
  <si>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</si>
  <si>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</si>
  <si>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</si>
  <si>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t>Part 2 - Key Staff Minimum Qualification Tabs (S10 - S12)</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</si>
  <si>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</si>
  <si>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</si>
  <si>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</si>
  <si>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</si>
  <si>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</si>
  <si>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</si>
  <si>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QA SERVICES FUNCTIONAL MANAGER</t>
  </si>
  <si>
    <t xml:space="preserve">PART 1 – SUMMARY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</si>
  <si>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</si>
  <si>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</si>
  <si>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</si>
  <si>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</si>
  <si>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</si>
  <si>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</si>
  <si>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</si>
  <si>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</si>
  <si>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</si>
  <si>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</si>
  <si>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</si>
  <si>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</si>
  <si>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</si>
  <si>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</si>
  <si>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</si>
  <si>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</si>
  <si>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 xml:space="preserve">PART 2 – FUNCTIONAL MANAGER MINIMUM QUALIFICATIONS SUMMARY TABLE </t>
  </si>
  <si>
    <t xml:space="preserve">Contractor - </t>
  </si>
  <si>
    <t xml:space="preserve">Candidate Name - </t>
  </si>
  <si>
    <t>Minimum Qualification - S10</t>
  </si>
  <si>
    <t>A minimum of five (5) years of experience working with Health and Human Services program policy and requirements as related to eligibility determination, outcomes, noticing and reporting.</t>
  </si>
  <si>
    <t xml:space="preserve"> Project Name</t>
  </si>
  <si>
    <t>Start Date</t>
  </si>
  <si>
    <t>End Date</t>
  </si>
  <si>
    <t>Percentage of Time</t>
  </si>
  <si>
    <t>Duration in Months</t>
  </si>
  <si>
    <t>Project Value</t>
  </si>
  <si>
    <t>Totals</t>
  </si>
  <si>
    <t xml:space="preserve">PART 2 – FUNCTIONAL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</si>
  <si>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</si>
  <si>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</si>
  <si>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</si>
  <si>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</si>
  <si>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</si>
  <si>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</si>
  <si>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</si>
  <si>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</si>
  <si>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</si>
  <si>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</si>
  <si>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</si>
  <si>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</si>
  <si>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</si>
  <si>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</si>
  <si>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</si>
  <si>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</si>
  <si>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</si>
  <si>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</si>
  <si>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</si>
  <si>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</si>
  <si>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S11</t>
  </si>
  <si>
    <t>A minimum of four (4) years of experience in design and testing of eligibility systems in a systems integrator or QA role.</t>
  </si>
  <si>
    <t>Minimum Qualification - S12</t>
  </si>
  <si>
    <t>A minimum of four (4) years of experience developing and/or reviewing requirements and tracking requirements through Production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</si>
</sst>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8">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417A84"/>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96">
    <xf numFmtId="0" fontId="0" fillId="0" borderId="0" xfId="0"/>
    <xf numFmtId="0" fontId="6" fillId="2" borderId="5" xfId="0" applyFont="1" applyFill="1" applyBorder="1" applyAlignment="1">
      <alignment horizontal="left" vertical="center" wrapText="1"/>
    </xf>
    <xf numFmtId="14" fontId="5" fillId="0" borderId="5" xfId="0" applyNumberFormat="1" applyFont="1" applyBorder="1" applyAlignment="1">
      <alignment vertical="center" wrapText="1"/>
    </xf>
    <xf numFmtId="14" fontId="5" fillId="0" borderId="5" xfId="0" applyNumberFormat="1" applyFont="1" applyBorder="1" applyAlignment="1">
      <alignment horizontal="center" vertical="center" wrapText="1"/>
    </xf>
    <xf numFmtId="0" fontId="9" fillId="0" borderId="7" xfId="0" applyFont="1" applyBorder="1" applyAlignment="1">
      <alignment horizontal="left" vertical="center" indent="4"/>
    </xf>
    <xf numFmtId="0" fontId="9" fillId="0" borderId="1" xfId="0" applyFont="1" applyBorder="1" applyAlignment="1">
      <alignment horizontal="left" vertical="center" indent="4"/>
    </xf>
    <xf numFmtId="0" fontId="2" fillId="0" borderId="0" xfId="0" applyFont="1"/>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wrapText="1"/>
    </xf>
    <xf numFmtId="14" fontId="5" fillId="5" borderId="7" xfId="0" applyNumberFormat="1" applyFont="1" applyFill="1" applyBorder="1" applyAlignment="1">
      <alignment vertical="center" wrapText="1"/>
    </xf>
    <xf numFmtId="9" fontId="5" fillId="5" borderId="7" xfId="1" applyFont="1" applyFill="1" applyBorder="1" applyAlignment="1">
      <alignment vertical="center" wrapText="1"/>
    </xf>
    <xf numFmtId="164" fontId="5" fillId="5" borderId="7" xfId="0" applyNumberFormat="1" applyFont="1" applyFill="1" applyBorder="1" applyAlignment="1">
      <alignment vertical="center" wrapText="1"/>
    </xf>
    <xf numFmtId="0" fontId="7" fillId="0" borderId="8" xfId="0" applyFont="1" applyBorder="1" applyAlignment="1">
      <alignment vertical="center" wrapText="1"/>
    </xf>
    <xf numFmtId="49" fontId="9" fillId="0" borderId="3" xfId="1" applyNumberFormat="1" applyFont="1" applyBorder="1" applyAlignment="1">
      <alignment horizontal="left" vertical="center" indent="4"/>
    </xf>
    <xf numFmtId="164" fontId="11" fillId="5" borderId="7" xfId="0" applyNumberFormat="1" applyFont="1" applyFill="1" applyBorder="1" applyAlignment="1">
      <alignment vertical="center" wrapText="1"/>
    </xf>
    <xf numFmtId="0" fontId="6" fillId="4" borderId="7" xfId="0" applyFont="1" applyFill="1" applyBorder="1" applyAlignment="1">
      <alignment horizontal="center" vertical="center" wrapText="1"/>
    </xf>
    <xf numFmtId="0" fontId="11" fillId="5" borderId="5" xfId="0" applyFont="1" applyFill="1" applyBorder="1" applyAlignment="1">
      <alignment vertical="center"/>
    </xf>
    <xf numFmtId="9" fontId="9" fillId="0" borderId="3" xfId="1" applyFont="1" applyBorder="1" applyAlignment="1">
      <alignment horizontal="center" vertical="center"/>
    </xf>
    <xf numFmtId="14" fontId="9" fillId="0" borderId="1" xfId="0" applyNumberFormat="1" applyFont="1" applyBorder="1" applyAlignment="1">
      <alignment horizontal="center" vertical="center"/>
    </xf>
    <xf numFmtId="49" fontId="9" fillId="0" borderId="3" xfId="1" applyNumberFormat="1" applyFont="1" applyBorder="1" applyAlignment="1">
      <alignment horizontal="center" vertical="center"/>
    </xf>
    <xf numFmtId="0" fontId="9" fillId="0" borderId="1" xfId="0" applyFont="1" applyBorder="1" applyAlignment="1">
      <alignment horizontal="left" vertical="center"/>
    </xf>
    <xf numFmtId="0" fontId="10" fillId="4" borderId="4" xfId="0" applyFont="1" applyFill="1" applyBorder="1" applyAlignment="1">
      <alignment horizontal="left" vertical="center"/>
    </xf>
    <xf numFmtId="0" fontId="10" fillId="4" borderId="1" xfId="0" applyFont="1" applyFill="1" applyBorder="1" applyAlignment="1">
      <alignment horizontal="left" vertical="center"/>
    </xf>
    <xf numFmtId="0" fontId="0" fillId="0" borderId="0" xfId="0" quotePrefix="1"/>
    <xf numFmtId="0" fontId="2" fillId="0" borderId="0" xfId="0" quotePrefix="1" applyFont="1"/>
    <xf numFmtId="14" fontId="0" fillId="0" borderId="0" xfId="0" applyNumberFormat="1"/>
    <xf numFmtId="0" fontId="7" fillId="0" borderId="0" xfId="0" applyFont="1" applyAlignment="1">
      <alignment vertical="center" wrapText="1"/>
    </xf>
    <xf numFmtId="0" fontId="7" fillId="0" borderId="0" xfId="0" applyFont="1"/>
    <xf numFmtId="0" fontId="13"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wrapText="1"/>
    </xf>
    <xf numFmtId="14" fontId="11" fillId="5" borderId="5" xfId="0" applyNumberFormat="1" applyFont="1" applyFill="1" applyBorder="1" applyAlignment="1">
      <alignment vertical="center"/>
    </xf>
    <xf numFmtId="0" fontId="16" fillId="0" borderId="0" xfId="0" applyFont="1" applyAlignment="1">
      <alignment vertical="center" wrapText="1"/>
    </xf>
    <xf numFmtId="0" fontId="4" fillId="7" borderId="1" xfId="0" applyFont="1" applyFill="1" applyBorder="1" applyAlignment="1">
      <alignment horizontal="right" vertical="center"/>
    </xf>
    <xf numFmtId="0" fontId="8" fillId="7" borderId="1" xfId="0" applyFont="1" applyFill="1" applyBorder="1" applyAlignment="1">
      <alignment vertical="center" wrapText="1"/>
    </xf>
    <xf numFmtId="0" fontId="4" fillId="7" borderId="2" xfId="0" applyFont="1" applyFill="1" applyBorder="1" applyAlignment="1">
      <alignment vertical="center"/>
    </xf>
    <xf numFmtId="0" fontId="6" fillId="2" borderId="2" xfId="0" applyFont="1" applyFill="1" applyBorder="1" applyAlignment="1">
      <alignment vertical="center" wrapText="1"/>
    </xf>
    <xf numFmtId="0" fontId="6" fillId="2" borderId="4" xfId="0" applyFont="1" applyFill="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4" fillId="7" borderId="2" xfId="0" applyFont="1" applyFill="1" applyBorder="1" applyAlignment="1">
      <alignment vertical="center" wrapText="1"/>
    </xf>
    <xf numFmtId="0" fontId="4" fillId="7" borderId="3" xfId="0" applyFont="1" applyFill="1" applyBorder="1" applyAlignment="1">
      <alignment vertical="center" wrapText="1"/>
    </xf>
    <xf numFmtId="0" fontId="4" fillId="7" borderId="4" xfId="0" applyFont="1" applyFill="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8" xfId="0" applyFont="1" applyBorder="1" applyAlignment="1">
      <alignment horizontal="left" vertical="center"/>
    </xf>
    <xf numFmtId="0" fontId="9" fillId="0" borderId="0" xfId="0" applyFont="1" applyAlignment="1">
      <alignment horizontal="left" vertical="center"/>
    </xf>
    <xf numFmtId="0" fontId="9" fillId="0" borderId="12" xfId="0" applyFont="1" applyBorder="1" applyAlignment="1">
      <alignment horizontal="left" vertical="center"/>
    </xf>
    <xf numFmtId="0" fontId="10" fillId="4" borderId="13" xfId="0" applyFont="1" applyFill="1" applyBorder="1" applyAlignment="1">
      <alignment horizontal="left" vertical="center"/>
    </xf>
    <xf numFmtId="0" fontId="10" fillId="4" borderId="5" xfId="0" applyFont="1" applyFill="1" applyBorder="1" applyAlignment="1">
      <alignment horizontal="left" vertical="center"/>
    </xf>
    <xf numFmtId="0" fontId="9" fillId="0" borderId="10" xfId="0" applyFont="1" applyBorder="1" applyAlignment="1">
      <alignment horizontal="left" vertical="center" indent="1"/>
    </xf>
    <xf numFmtId="0" fontId="9" fillId="0" borderId="11" xfId="0" applyFont="1" applyBorder="1" applyAlignment="1">
      <alignment horizontal="left" vertical="center" indent="1"/>
    </xf>
    <xf numFmtId="0" fontId="9" fillId="0" borderId="6" xfId="0" applyFont="1" applyBorder="1" applyAlignment="1">
      <alignment horizontal="left" vertical="center" indent="1"/>
    </xf>
    <xf numFmtId="0" fontId="9" fillId="0" borderId="7" xfId="0" applyFont="1" applyBorder="1" applyAlignment="1">
      <alignment horizontal="left" vertical="center" indent="1"/>
    </xf>
    <xf numFmtId="0" fontId="9" fillId="6" borderId="2" xfId="0" applyFont="1" applyFill="1" applyBorder="1" applyAlignment="1">
      <alignment horizontal="left" vertical="center" wrapText="1" indent="4"/>
    </xf>
    <xf numFmtId="0" fontId="9" fillId="6" borderId="3" xfId="0" applyFont="1" applyFill="1" applyBorder="1" applyAlignment="1">
      <alignment horizontal="left" vertical="center" wrapText="1" indent="4"/>
    </xf>
    <xf numFmtId="0" fontId="9" fillId="6" borderId="4" xfId="0" applyFont="1" applyFill="1" applyBorder="1" applyAlignment="1">
      <alignment horizontal="left" vertical="center" wrapText="1" indent="4"/>
    </xf>
    <xf numFmtId="0" fontId="8" fillId="7" borderId="2" xfId="0" applyFont="1" applyFill="1" applyBorder="1" applyAlignment="1">
      <alignment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9" fillId="0" borderId="2" xfId="0" applyFont="1" applyBorder="1" applyAlignment="1">
      <alignment horizontal="left" vertical="center" indent="4"/>
    </xf>
    <xf numFmtId="0" fontId="9" fillId="0" borderId="3" xfId="0" applyFont="1" applyBorder="1" applyAlignment="1">
      <alignment horizontal="left" vertical="center" indent="4"/>
    </xf>
    <xf numFmtId="0" fontId="9" fillId="0" borderId="4" xfId="0" applyFont="1" applyBorder="1" applyAlignment="1">
      <alignment horizontal="left" vertical="center" indent="4"/>
    </xf>
    <xf numFmtId="0" fontId="4" fillId="7" borderId="2" xfId="0" applyFont="1" applyFill="1" applyBorder="1" applyAlignment="1">
      <alignment vertical="center"/>
    </xf>
    <xf numFmtId="0" fontId="4" fillId="7" borderId="3" xfId="0" applyFont="1" applyFill="1" applyBorder="1" applyAlignment="1">
      <alignment vertical="center"/>
    </xf>
    <xf numFmtId="0" fontId="4" fillId="7" borderId="4" xfId="0" applyFont="1" applyFill="1" applyBorder="1" applyAlignment="1">
      <alignmen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4" xfId="0" applyFont="1" applyBorder="1" applyAlignment="1">
      <alignment horizontal="right" vertical="center"/>
    </xf>
    <xf numFmtId="0" fontId="4" fillId="7" borderId="2" xfId="0" applyFont="1" applyFill="1" applyBorder="1" applyAlignment="1">
      <alignment horizontal="left" vertical="center"/>
    </xf>
    <xf numFmtId="0" fontId="4" fillId="7" borderId="4" xfId="0" applyFont="1" applyFill="1" applyBorder="1" applyAlignment="1">
      <alignment horizontal="left" vertical="center"/>
    </xf>
    <xf numFmtId="0" fontId="4" fillId="7"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sheetPr>
    <pageSetUpPr fitToPage="1"/>
  </sheetPr>
  <dimension ref="A1:A17"/>
  <sheetViews>
    <sheetView tabSelected="1" zoomScale="90" zoomScaleNormal="90" workbookViewId="0"/>
  </sheetViews>
  <sheetFormatPr defaultColWidth="9.140625" defaultRowHeight="16.5"/>
  <cols>
    <col min="1" max="1" width="174" style="31" customWidth="1"/>
    <col min="2" max="16384" width="9.140625" style="27"/>
  </cols>
  <sheetData>
    <row r="1" spans="1:1">
      <c r="A1" s="26" t="s">
        <v>0</v>
      </c>
    </row>
    <row r="2" spans="1:1">
      <c r="A2" s="26"/>
    </row>
    <row r="3" spans="1:1" ht="18">
      <c r="A3" s="28" t="s">
        <v>1</v>
      </c>
    </row>
    <row r="4" spans="1:1" ht="33">
      <c r="A4" s="29" t="s">
        <v>2</v>
      </c>
    </row>
    <row r="5" spans="1:1" ht="33">
      <c r="A5" s="30" t="s">
        <v>3</v>
      </c>
    </row>
    <row r="6" spans="1:1">
      <c r="A6" s="30" t="s">
        <v>4</v>
      </c>
    </row>
    <row r="7" spans="1:1">
      <c r="A7" s="30" t="s">
        <v>5</v>
      </c>
    </row>
    <row r="8" spans="1:1">
      <c r="A8" s="30"/>
    </row>
    <row r="9" spans="1:1" ht="18">
      <c r="A9" s="28" t="s">
        <v>6</v>
      </c>
    </row>
    <row r="10" spans="1:1" ht="33">
      <c r="A10" s="33" t="s">
        <v>7</v>
      </c>
    </row>
    <row r="11" spans="1:1" ht="115.5">
      <c r="A11" s="33" t="s">
        <v>8</v>
      </c>
    </row>
    <row r="12" spans="1:1" ht="33">
      <c r="A12" s="26" t="s">
        <v>9</v>
      </c>
    </row>
    <row r="13" spans="1:1">
      <c r="A13" s="26"/>
    </row>
    <row r="14" spans="1:1" ht="33">
      <c r="A14" s="26" t="s">
        <v>10</v>
      </c>
    </row>
    <row r="15" spans="1:1">
      <c r="A15" s="31" t="s">
        <v>11</v>
      </c>
    </row>
    <row r="17" spans="1:1" ht="49.5">
      <c r="A17" s="31" t="s">
        <v>12</v>
      </c>
    </row>
  </sheetData>
  <pageMargins left="0.7" right="0.7" top="0.75" bottom="0.75" header="0.3" footer="0.3"/>
  <pageSetup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16"/>
  <sheetViews>
    <sheetView workbookViewId="0">
      <selection activeCell="B3" sqref="B3:M3"/>
    </sheetView>
  </sheetViews>
  <sheetFormatPr defaultRowHeight="15"/>
  <cols>
    <col min="1" max="1" width="4.28515625" customWidth="1"/>
    <col min="2" max="13" width="14.28515625" customWidth="1"/>
  </cols>
  <sheetData>
    <row r="1" spans="2:13" ht="15.75" thickBot="1"/>
    <row r="2" spans="2:13" ht="15.75" thickBot="1">
      <c r="B2" s="54" t="s">
        <v>13</v>
      </c>
      <c r="C2" s="55"/>
      <c r="D2" s="55"/>
      <c r="E2" s="55"/>
      <c r="F2" s="55"/>
      <c r="G2" s="55"/>
      <c r="H2" s="55"/>
      <c r="I2" s="55"/>
      <c r="J2" s="55"/>
      <c r="K2" s="55"/>
      <c r="L2" s="55"/>
      <c r="M2" s="56"/>
    </row>
    <row r="3" spans="2:13" ht="15.75" thickBot="1">
      <c r="B3" s="42" t="s">
        <v>14</v>
      </c>
      <c r="C3" s="43"/>
      <c r="D3" s="43"/>
      <c r="E3" s="43"/>
      <c r="F3" s="43"/>
      <c r="G3" s="43"/>
      <c r="H3" s="43"/>
      <c r="I3" s="43"/>
      <c r="J3" s="43"/>
      <c r="K3" s="43"/>
      <c r="L3" s="43"/>
      <c r="M3" s="44"/>
    </row>
    <row r="4" spans="2:13" ht="27.75" customHeight="1" thickBot="1">
      <c r="B4" s="37" t="s">
        <v>15</v>
      </c>
      <c r="C4" s="38"/>
      <c r="D4" s="60"/>
      <c r="E4" s="61"/>
      <c r="F4" s="61"/>
      <c r="G4" s="62"/>
      <c r="H4" s="37" t="s">
        <v>16</v>
      </c>
      <c r="I4" s="38"/>
      <c r="J4" s="57"/>
      <c r="K4" s="58"/>
      <c r="L4" s="58"/>
      <c r="M4" s="59"/>
    </row>
    <row r="5" spans="2:13" ht="27" customHeight="1" thickBot="1">
      <c r="B5" s="37" t="s">
        <v>17</v>
      </c>
      <c r="C5" s="38"/>
      <c r="D5" s="51"/>
      <c r="E5" s="52"/>
      <c r="F5" s="52"/>
      <c r="G5" s="53"/>
      <c r="H5" s="45" t="s">
        <v>18</v>
      </c>
      <c r="I5" s="47"/>
      <c r="J5" s="48"/>
      <c r="K5" s="49"/>
      <c r="L5" s="49"/>
      <c r="M5" s="50"/>
    </row>
    <row r="6" spans="2:13" ht="27" customHeight="1" thickBot="1">
      <c r="B6" s="37" t="s">
        <v>19</v>
      </c>
      <c r="C6" s="38"/>
      <c r="D6" s="39"/>
      <c r="E6" s="40"/>
      <c r="F6" s="40"/>
      <c r="G6" s="40"/>
      <c r="H6" s="40"/>
      <c r="I6" s="40"/>
      <c r="J6" s="40"/>
      <c r="K6" s="40"/>
      <c r="L6" s="40"/>
      <c r="M6" s="41"/>
    </row>
    <row r="7" spans="2:13" ht="40.5" customHeight="1" thickBot="1">
      <c r="B7" s="37" t="s">
        <v>20</v>
      </c>
      <c r="C7" s="38"/>
      <c r="D7" s="39"/>
      <c r="E7" s="40"/>
      <c r="F7" s="40"/>
      <c r="G7" s="40"/>
      <c r="H7" s="40"/>
      <c r="I7" s="40"/>
      <c r="J7" s="40"/>
      <c r="K7" s="40"/>
      <c r="L7" s="40"/>
      <c r="M7" s="41"/>
    </row>
    <row r="8" spans="2:13" ht="15.75" thickBot="1">
      <c r="B8" s="42" t="s">
        <v>21</v>
      </c>
      <c r="C8" s="43"/>
      <c r="D8" s="43"/>
      <c r="E8" s="43"/>
      <c r="F8" s="43"/>
      <c r="G8" s="43"/>
      <c r="H8" s="43"/>
      <c r="I8" s="43"/>
      <c r="J8" s="43"/>
      <c r="K8" s="43"/>
      <c r="L8" s="43"/>
      <c r="M8" s="44"/>
    </row>
    <row r="9" spans="2:13" ht="15.75" customHeight="1" thickBot="1">
      <c r="B9" s="1" t="s">
        <v>22</v>
      </c>
      <c r="C9" s="1" t="s">
        <v>23</v>
      </c>
      <c r="D9" s="45" t="s">
        <v>24</v>
      </c>
      <c r="E9" s="46"/>
      <c r="F9" s="47"/>
      <c r="G9" s="46" t="s">
        <v>25</v>
      </c>
      <c r="H9" s="46"/>
      <c r="I9" s="46"/>
      <c r="J9" s="46"/>
      <c r="K9" s="46"/>
      <c r="L9" s="46"/>
      <c r="M9" s="47"/>
    </row>
    <row r="10" spans="2:13" ht="15.75" thickBot="1">
      <c r="B10" s="2" t="s">
        <v>26</v>
      </c>
      <c r="C10" s="2" t="s">
        <v>26</v>
      </c>
      <c r="D10" s="39"/>
      <c r="E10" s="40"/>
      <c r="F10" s="41"/>
      <c r="G10" s="40"/>
      <c r="H10" s="40"/>
      <c r="I10" s="40"/>
      <c r="J10" s="40"/>
      <c r="K10" s="40"/>
      <c r="L10" s="40"/>
      <c r="M10" s="41"/>
    </row>
    <row r="11" spans="2:13" ht="15.75" thickBot="1">
      <c r="B11" s="2"/>
      <c r="C11" s="2"/>
      <c r="D11" s="39"/>
      <c r="E11" s="40"/>
      <c r="F11" s="41"/>
      <c r="G11" s="40"/>
      <c r="H11" s="40"/>
      <c r="I11" s="40"/>
      <c r="J11" s="40"/>
      <c r="K11" s="40"/>
      <c r="L11" s="40"/>
      <c r="M11" s="41"/>
    </row>
    <row r="12" spans="2:13" ht="15.75" thickBot="1">
      <c r="B12" s="3"/>
      <c r="C12" s="3"/>
      <c r="D12" s="39"/>
      <c r="E12" s="40"/>
      <c r="F12" s="41"/>
      <c r="G12" s="40"/>
      <c r="H12" s="40"/>
      <c r="I12" s="40"/>
      <c r="J12" s="40"/>
      <c r="K12" s="40"/>
      <c r="L12" s="40"/>
      <c r="M12" s="41"/>
    </row>
    <row r="13" spans="2:13" ht="15.75" thickBot="1">
      <c r="B13" s="42" t="s">
        <v>27</v>
      </c>
      <c r="C13" s="43"/>
      <c r="D13" s="43"/>
      <c r="E13" s="43"/>
      <c r="F13" s="43"/>
      <c r="G13" s="43"/>
      <c r="H13" s="43"/>
      <c r="I13" s="43"/>
      <c r="J13" s="43"/>
      <c r="K13" s="43"/>
      <c r="L13" s="43"/>
      <c r="M13" s="44"/>
    </row>
    <row r="14" spans="2:13" ht="15.75" thickBot="1">
      <c r="B14" s="45" t="s">
        <v>28</v>
      </c>
      <c r="C14" s="46"/>
      <c r="D14" s="47"/>
      <c r="E14" s="45" t="s">
        <v>29</v>
      </c>
      <c r="F14" s="47"/>
      <c r="G14" s="45" t="s">
        <v>30</v>
      </c>
      <c r="H14" s="46"/>
      <c r="I14" s="46"/>
      <c r="J14" s="46"/>
      <c r="K14" s="46"/>
      <c r="L14" s="46"/>
      <c r="M14" s="47"/>
    </row>
    <row r="15" spans="2:13" ht="15.75" thickBot="1">
      <c r="B15" s="39"/>
      <c r="C15" s="40"/>
      <c r="D15" s="41"/>
      <c r="E15" s="39"/>
      <c r="F15" s="41"/>
      <c r="G15" s="39"/>
      <c r="H15" s="40"/>
      <c r="I15" s="40"/>
      <c r="J15" s="40"/>
      <c r="K15" s="40"/>
      <c r="L15" s="40"/>
      <c r="M15" s="41"/>
    </row>
    <row r="16" spans="2:13" ht="15.75" thickBot="1">
      <c r="B16" s="39"/>
      <c r="C16" s="40"/>
      <c r="D16" s="41"/>
      <c r="E16" s="39"/>
      <c r="F16" s="41"/>
      <c r="G16" s="39"/>
      <c r="H16" s="40"/>
      <c r="I16" s="40"/>
      <c r="J16" s="40"/>
      <c r="K16" s="40"/>
      <c r="L16" s="40"/>
      <c r="M16" s="41"/>
    </row>
  </sheetData>
  <mergeCells count="33">
    <mergeCell ref="B15:D15"/>
    <mergeCell ref="E15:F15"/>
    <mergeCell ref="G15:M15"/>
    <mergeCell ref="B16:D16"/>
    <mergeCell ref="E16:F16"/>
    <mergeCell ref="G16:M16"/>
    <mergeCell ref="B2:M2"/>
    <mergeCell ref="B3:M3"/>
    <mergeCell ref="B4:C4"/>
    <mergeCell ref="H4:I4"/>
    <mergeCell ref="J4:M4"/>
    <mergeCell ref="D4:G4"/>
    <mergeCell ref="B13:M13"/>
    <mergeCell ref="B14:D14"/>
    <mergeCell ref="B5:C5"/>
    <mergeCell ref="B6:C6"/>
    <mergeCell ref="D6:M6"/>
    <mergeCell ref="H5:I5"/>
    <mergeCell ref="J5:M5"/>
    <mergeCell ref="D5:G5"/>
    <mergeCell ref="E14:F14"/>
    <mergeCell ref="G14:M14"/>
    <mergeCell ref="D10:F10"/>
    <mergeCell ref="G10:M10"/>
    <mergeCell ref="D11:F11"/>
    <mergeCell ref="G11:M11"/>
    <mergeCell ref="D12:F12"/>
    <mergeCell ref="G12:M12"/>
    <mergeCell ref="B7:C7"/>
    <mergeCell ref="D7:M7"/>
    <mergeCell ref="B8:M8"/>
    <mergeCell ref="D9:F9"/>
    <mergeCell ref="G9:M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3"/>
  <sheetViews>
    <sheetView workbookViewId="0"/>
  </sheetViews>
  <sheetFormatPr defaultRowHeight="15"/>
  <cols>
    <col min="1" max="1" width="3.28515625" customWidth="1"/>
    <col min="2" max="2" width="36.140625" customWidth="1"/>
    <col min="3" max="7" width="24.5703125" customWidth="1"/>
    <col min="8" max="8" width="3.28515625" customWidth="1"/>
    <col min="9" max="9" width="26.85546875" bestFit="1" customWidth="1"/>
    <col min="10" max="10" width="30.140625" bestFit="1" customWidth="1"/>
  </cols>
  <sheetData>
    <row r="1" spans="2:10" ht="15.75" thickBot="1">
      <c r="I1" s="25"/>
      <c r="J1" s="23"/>
    </row>
    <row r="2" spans="2:10" ht="15.75" thickBot="1">
      <c r="B2" s="87" t="s">
        <v>31</v>
      </c>
      <c r="C2" s="88"/>
      <c r="D2" s="88"/>
      <c r="E2" s="88"/>
      <c r="F2" s="88"/>
      <c r="G2" s="89"/>
    </row>
    <row r="3" spans="2:10" ht="15.75" thickBot="1">
      <c r="B3" s="36" t="s">
        <v>32</v>
      </c>
      <c r="C3" s="93">
        <f>Summary!D4</f>
        <v>0</v>
      </c>
      <c r="D3" s="94"/>
      <c r="E3" s="34" t="s">
        <v>33</v>
      </c>
      <c r="F3" s="95">
        <f>Summary!J4</f>
        <v>0</v>
      </c>
      <c r="G3" s="94"/>
    </row>
    <row r="4" spans="2:10" ht="31.5" customHeight="1" thickBot="1">
      <c r="B4" s="36" t="s">
        <v>34</v>
      </c>
      <c r="C4" s="81" t="s">
        <v>35</v>
      </c>
      <c r="D4" s="82"/>
      <c r="E4" s="82"/>
      <c r="F4" s="82"/>
      <c r="G4" s="83"/>
      <c r="H4" s="12"/>
    </row>
    <row r="5" spans="2:10" s="6" customFormat="1" ht="15.75" thickBot="1">
      <c r="B5" s="7" t="s">
        <v>36</v>
      </c>
      <c r="C5" s="8" t="s">
        <v>37</v>
      </c>
      <c r="D5" s="8" t="s">
        <v>38</v>
      </c>
      <c r="E5" s="8" t="s">
        <v>39</v>
      </c>
      <c r="F5" s="8" t="s">
        <v>40</v>
      </c>
      <c r="G5" s="15" t="s">
        <v>41</v>
      </c>
    </row>
    <row r="6" spans="2:10" ht="15.75" thickBot="1">
      <c r="B6" s="16" t="str">
        <f>IF(ISTEXT(C19),C19,"")</f>
        <v/>
      </c>
      <c r="C6" s="9">
        <f>IF(ISTEXT(C19),C20,)</f>
        <v>0</v>
      </c>
      <c r="D6" s="9">
        <f>IF(ISTEXT(C19),E20,)</f>
        <v>0</v>
      </c>
      <c r="E6" s="10">
        <f>E21</f>
        <v>0</v>
      </c>
      <c r="F6" s="11">
        <f>IF(ISTEXT(C19),DAYS360(C6,D6)/30,)</f>
        <v>0</v>
      </c>
      <c r="G6" s="11">
        <f>E6*F6</f>
        <v>0</v>
      </c>
      <c r="I6" s="24"/>
      <c r="J6" s="24"/>
    </row>
    <row r="7" spans="2:10" ht="15.75" thickBot="1">
      <c r="B7" s="16" t="str">
        <f>IF(ISTEXT(C27),C27,"")</f>
        <v/>
      </c>
      <c r="C7" s="9" t="str">
        <f>IF(ISTEXT(C27),C28,"")</f>
        <v/>
      </c>
      <c r="D7" s="9" t="str">
        <f>IF(ISTEXT(C27),E28,"")</f>
        <v/>
      </c>
      <c r="E7" s="10">
        <f>E29</f>
        <v>0</v>
      </c>
      <c r="F7" s="11">
        <f>IF(ISTEXT(C27),DAYS360(C7,D7)/30,)</f>
        <v>0</v>
      </c>
      <c r="G7" s="11">
        <f t="shared" ref="G7:G11" si="0">E7*F7</f>
        <v>0</v>
      </c>
      <c r="I7" s="24"/>
      <c r="J7" s="24"/>
    </row>
    <row r="8" spans="2:10" ht="15.75" thickBot="1">
      <c r="B8" s="16" t="str">
        <f>IF(ISTEXT(C35),C35,"")</f>
        <v/>
      </c>
      <c r="C8" s="9" t="str">
        <f>IF(ISTEXT(C35),C36,"")</f>
        <v/>
      </c>
      <c r="D8" s="9" t="str">
        <f>IF(ISTEXT(C35),E36,"")</f>
        <v/>
      </c>
      <c r="E8" s="10">
        <f>E37</f>
        <v>0</v>
      </c>
      <c r="F8" s="11">
        <f>IF(ISTEXT(C35),DAYS360(C8,D8)/30,)</f>
        <v>0</v>
      </c>
      <c r="G8" s="11">
        <f t="shared" si="0"/>
        <v>0</v>
      </c>
      <c r="I8" s="24"/>
      <c r="J8" s="24"/>
    </row>
    <row r="9" spans="2:10" ht="15.75" thickBot="1">
      <c r="B9" s="16" t="str">
        <f>IF(ISTEXT(C43),C43,"")</f>
        <v/>
      </c>
      <c r="C9" s="9" t="str">
        <f>IF(ISTEXT(C43),C44,"")</f>
        <v/>
      </c>
      <c r="D9" s="9" t="str">
        <f>IF(ISTEXT(C43),E44,"")</f>
        <v/>
      </c>
      <c r="E9" s="10">
        <f>E45</f>
        <v>0</v>
      </c>
      <c r="F9" s="11">
        <f>IF(ISTEXT(C43),DAYS360(C9,D9)/30,)</f>
        <v>0</v>
      </c>
      <c r="G9" s="11">
        <f t="shared" si="0"/>
        <v>0</v>
      </c>
      <c r="I9" s="24"/>
      <c r="J9" s="24"/>
    </row>
    <row r="10" spans="2:10" ht="15.75" thickBot="1">
      <c r="B10" s="16" t="str">
        <f>IF(ISTEXT(C51),C51,"")</f>
        <v/>
      </c>
      <c r="C10" s="32" t="str">
        <f>IF(ISTEXT(C51),C52,"")</f>
        <v/>
      </c>
      <c r="D10" s="32" t="str">
        <f>IF(ISTEXT(C51),E52,"")</f>
        <v/>
      </c>
      <c r="E10" s="10">
        <f>E53</f>
        <v>0</v>
      </c>
      <c r="F10" s="11">
        <f>IF(ISTEXT(C51),DAYS360(C10,D10)/30,)</f>
        <v>0</v>
      </c>
      <c r="G10" s="11">
        <f t="shared" si="0"/>
        <v>0</v>
      </c>
      <c r="I10" s="24"/>
      <c r="J10" s="24"/>
    </row>
    <row r="11" spans="2:10" ht="15.75" thickBot="1">
      <c r="B11" s="16" t="str">
        <f>IF(ISTEXT(C59),C59,"")</f>
        <v/>
      </c>
      <c r="C11" s="9" t="str">
        <f>IF(ISTEXT(C59),C60,"")</f>
        <v/>
      </c>
      <c r="D11" s="9" t="str">
        <f>IF(ISTEXT(C59),E60,"")</f>
        <v/>
      </c>
      <c r="E11" s="10">
        <f>E61</f>
        <v>0</v>
      </c>
      <c r="F11" s="11">
        <f>IF(ISTEXT(C59),DAYS360(C11,D11)/30,)</f>
        <v>0</v>
      </c>
      <c r="G11" s="11">
        <f t="shared" si="0"/>
        <v>0</v>
      </c>
      <c r="I11" s="24"/>
      <c r="J11" s="24"/>
    </row>
    <row r="12" spans="2:10" ht="15.75" thickBot="1">
      <c r="B12" s="90" t="s">
        <v>42</v>
      </c>
      <c r="C12" s="91"/>
      <c r="D12" s="91"/>
      <c r="E12" s="92"/>
      <c r="F12" s="14">
        <f>SUM(F6:F11)</f>
        <v>0</v>
      </c>
      <c r="G12" s="14">
        <f>SUM(G6:G11)</f>
        <v>0</v>
      </c>
    </row>
    <row r="14" spans="2:10" ht="15.75" thickBot="1"/>
    <row r="15" spans="2:10" ht="15.75" thickBot="1">
      <c r="B15" s="87" t="s">
        <v>43</v>
      </c>
      <c r="C15" s="88"/>
      <c r="D15" s="88"/>
      <c r="E15" s="88"/>
      <c r="F15" s="88"/>
      <c r="G15" s="89"/>
    </row>
    <row r="16" spans="2:10" ht="27" customHeight="1" thickBot="1">
      <c r="B16" s="35" t="str">
        <f>B4</f>
        <v>Minimum Qualification - S10</v>
      </c>
      <c r="C16" s="81" t="str">
        <f>C4</f>
        <v>A minimum of five (5) years of experience working with Health and Human Services program policy and requirements as related to eligibility determination, outcomes, noticing and reporting.</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25" right="0.25" top="0.25" bottom="0.5" header="0.3" footer="0.3"/>
  <pageSetup scale="64"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F482-C218-4F03-BF30-3F274A1C59C0}">
  <sheetPr>
    <pageSetUpPr fitToPage="1"/>
  </sheetPr>
  <dimension ref="B1:H63"/>
  <sheetViews>
    <sheetView workbookViewId="0"/>
  </sheetViews>
  <sheetFormatPr defaultRowHeight="15"/>
  <cols>
    <col min="1" max="1" width="3.5703125" customWidth="1"/>
    <col min="2" max="2" width="36.140625" customWidth="1"/>
    <col min="3" max="7" width="24.5703125" customWidth="1"/>
  </cols>
  <sheetData>
    <row r="1" spans="2:8" ht="15.75" thickBot="1"/>
    <row r="2" spans="2:8" ht="15.75" thickBot="1">
      <c r="B2" s="87" t="s">
        <v>31</v>
      </c>
      <c r="C2" s="88"/>
      <c r="D2" s="88"/>
      <c r="E2" s="88"/>
      <c r="F2" s="88"/>
      <c r="G2" s="89"/>
    </row>
    <row r="3" spans="2:8" ht="15.75" thickBot="1">
      <c r="B3" s="36" t="s">
        <v>32</v>
      </c>
      <c r="C3" s="93">
        <f>Summary!D4</f>
        <v>0</v>
      </c>
      <c r="D3" s="94"/>
      <c r="E3" s="34" t="s">
        <v>33</v>
      </c>
      <c r="F3" s="95">
        <f>Summary!J4</f>
        <v>0</v>
      </c>
      <c r="G3" s="94"/>
    </row>
    <row r="4" spans="2:8" ht="31.5" customHeight="1" thickBot="1">
      <c r="B4" s="36" t="s">
        <v>64</v>
      </c>
      <c r="C4" s="81" t="s">
        <v>65</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43</v>
      </c>
      <c r="C15" s="88"/>
      <c r="D15" s="88"/>
      <c r="E15" s="88"/>
      <c r="F15" s="88"/>
      <c r="G15" s="89"/>
    </row>
    <row r="16" spans="2:8" ht="27" customHeight="1" thickBot="1">
      <c r="B16" s="35" t="str">
        <f>B4</f>
        <v>Minimum Qualification - S11</v>
      </c>
      <c r="C16" s="81" t="str">
        <f>C4</f>
        <v>A minimum of four (4) years of experience in design and testing of eligibility systems in a systems integrator or QA role.</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25" right="0.25" top="0.25" bottom="0.5" header="0.3" footer="0.3"/>
  <pageSetup scale="64" fitToHeight="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49B8-F779-4AB3-8B3B-658BE2C31115}">
  <sheetPr>
    <pageSetUpPr fitToPage="1"/>
  </sheetPr>
  <dimension ref="B1:H63"/>
  <sheetViews>
    <sheetView workbookViewId="0"/>
  </sheetViews>
  <sheetFormatPr defaultRowHeight="15"/>
  <cols>
    <col min="1" max="1" width="3.42578125" customWidth="1"/>
    <col min="2" max="2" width="36.140625" customWidth="1"/>
    <col min="3" max="7" width="24.5703125" customWidth="1"/>
  </cols>
  <sheetData>
    <row r="1" spans="2:8" ht="15.75" thickBot="1"/>
    <row r="2" spans="2:8" ht="15.75" thickBot="1">
      <c r="B2" s="87" t="s">
        <v>31</v>
      </c>
      <c r="C2" s="88"/>
      <c r="D2" s="88"/>
      <c r="E2" s="88"/>
      <c r="F2" s="88"/>
      <c r="G2" s="89"/>
    </row>
    <row r="3" spans="2:8" ht="15.75" thickBot="1">
      <c r="B3" s="36" t="s">
        <v>32</v>
      </c>
      <c r="C3" s="93">
        <f>Summary!D4</f>
        <v>0</v>
      </c>
      <c r="D3" s="94"/>
      <c r="E3" s="34" t="s">
        <v>33</v>
      </c>
      <c r="F3" s="95">
        <f>Summary!J4</f>
        <v>0</v>
      </c>
      <c r="G3" s="94"/>
    </row>
    <row r="4" spans="2:8" ht="31.5" customHeight="1" thickBot="1">
      <c r="B4" s="36" t="s">
        <v>66</v>
      </c>
      <c r="C4" s="81" t="s">
        <v>67</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43</v>
      </c>
      <c r="C15" s="88"/>
      <c r="D15" s="88"/>
      <c r="E15" s="88"/>
      <c r="F15" s="88"/>
      <c r="G15" s="89"/>
    </row>
    <row r="16" spans="2:8" ht="27" customHeight="1" thickBot="1">
      <c r="B16" s="35" t="str">
        <f>B4</f>
        <v>Minimum Qualification - S12</v>
      </c>
      <c r="C16" s="81" t="str">
        <f>C4</f>
        <v>A minimum of four (4) years of experience developing and/or reviewing requirements and tracking requirements through Production release.</v>
      </c>
      <c r="D16" s="82"/>
      <c r="E16" s="82"/>
      <c r="F16" s="82"/>
      <c r="G16" s="83"/>
    </row>
    <row r="17" spans="2:7" ht="15.75" thickBot="1">
      <c r="B17" s="63" t="s">
        <v>44</v>
      </c>
      <c r="C17" s="64"/>
      <c r="D17" s="64"/>
      <c r="E17" s="65"/>
      <c r="F17" s="63" t="s">
        <v>45</v>
      </c>
      <c r="G17" s="65"/>
    </row>
    <row r="18" spans="2:7" ht="15.75" thickBot="1">
      <c r="B18" s="22" t="s">
        <v>46</v>
      </c>
      <c r="C18" s="84"/>
      <c r="D18" s="85"/>
      <c r="E18" s="86"/>
      <c r="F18" s="22" t="s">
        <v>47</v>
      </c>
      <c r="G18" s="5"/>
    </row>
    <row r="19" spans="2:7" ht="15.75" thickBot="1">
      <c r="B19" s="22" t="s">
        <v>48</v>
      </c>
      <c r="C19" s="69"/>
      <c r="D19" s="70"/>
      <c r="E19" s="71"/>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72" t="s">
        <v>56</v>
      </c>
      <c r="C22" s="74"/>
      <c r="D22" s="74"/>
      <c r="E22" s="74"/>
      <c r="F22" s="74"/>
      <c r="G22" s="75"/>
    </row>
    <row r="23" spans="2:7" ht="51.75" customHeight="1" thickBot="1">
      <c r="B23" s="73"/>
      <c r="C23" s="76"/>
      <c r="D23" s="76"/>
      <c r="E23" s="76"/>
      <c r="F23" s="76"/>
      <c r="G23" s="77"/>
    </row>
    <row r="24" spans="2:7" ht="15.75" customHeight="1" thickBot="1">
      <c r="B24" s="78"/>
      <c r="C24" s="79"/>
      <c r="D24" s="79"/>
      <c r="E24" s="79"/>
      <c r="F24" s="79"/>
      <c r="G24" s="80"/>
    </row>
    <row r="25" spans="2:7" ht="15.75" thickBot="1">
      <c r="B25" s="63" t="s">
        <v>57</v>
      </c>
      <c r="C25" s="64"/>
      <c r="D25" s="64"/>
      <c r="E25" s="65"/>
      <c r="F25" s="63" t="s">
        <v>45</v>
      </c>
      <c r="G25" s="65"/>
    </row>
    <row r="26" spans="2:7" ht="15.75" thickBot="1">
      <c r="B26" s="22" t="s">
        <v>46</v>
      </c>
      <c r="C26" s="84"/>
      <c r="D26" s="85"/>
      <c r="E26" s="86"/>
      <c r="F26" s="22" t="s">
        <v>47</v>
      </c>
      <c r="G26" s="20"/>
    </row>
    <row r="27" spans="2:7" ht="15.75" thickBot="1">
      <c r="B27" s="22" t="s">
        <v>48</v>
      </c>
      <c r="C27" s="69"/>
      <c r="D27" s="70"/>
      <c r="E27" s="71"/>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72" t="s">
        <v>56</v>
      </c>
      <c r="C30" s="74"/>
      <c r="D30" s="74"/>
      <c r="E30" s="74"/>
      <c r="F30" s="74"/>
      <c r="G30" s="75"/>
    </row>
    <row r="31" spans="2:7" ht="51.75" customHeight="1" thickBot="1">
      <c r="B31" s="73"/>
      <c r="C31" s="76"/>
      <c r="D31" s="76"/>
      <c r="E31" s="76"/>
      <c r="F31" s="76"/>
      <c r="G31" s="77"/>
    </row>
    <row r="32" spans="2:7" ht="15.75" thickBot="1">
      <c r="B32" s="78"/>
      <c r="C32" s="79"/>
      <c r="D32" s="79"/>
      <c r="E32" s="79"/>
      <c r="F32" s="79"/>
      <c r="G32" s="80"/>
    </row>
    <row r="33" spans="2:7" ht="15.75" thickBot="1">
      <c r="B33" s="63" t="s">
        <v>60</v>
      </c>
      <c r="C33" s="64"/>
      <c r="D33" s="64"/>
      <c r="E33" s="65"/>
      <c r="F33" s="63" t="s">
        <v>45</v>
      </c>
      <c r="G33" s="65"/>
    </row>
    <row r="34" spans="2:7" ht="15.75" thickBot="1">
      <c r="B34" s="22" t="s">
        <v>46</v>
      </c>
      <c r="C34" s="66"/>
      <c r="D34" s="67"/>
      <c r="E34" s="68"/>
      <c r="F34" s="22" t="s">
        <v>47</v>
      </c>
      <c r="G34" s="20"/>
    </row>
    <row r="35" spans="2:7" ht="15.75" thickBot="1">
      <c r="B35" s="22" t="s">
        <v>48</v>
      </c>
      <c r="C35" s="69"/>
      <c r="D35" s="70"/>
      <c r="E35" s="71"/>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72" t="s">
        <v>56</v>
      </c>
      <c r="C38" s="74"/>
      <c r="D38" s="74"/>
      <c r="E38" s="74"/>
      <c r="F38" s="74"/>
      <c r="G38" s="75"/>
    </row>
    <row r="39" spans="2:7" ht="51.75" customHeight="1" thickBot="1">
      <c r="B39" s="73"/>
      <c r="C39" s="76"/>
      <c r="D39" s="76"/>
      <c r="E39" s="76"/>
      <c r="F39" s="76"/>
      <c r="G39" s="77"/>
    </row>
    <row r="40" spans="2:7" ht="15.75" thickBot="1">
      <c r="B40" s="78"/>
      <c r="C40" s="79"/>
      <c r="D40" s="79"/>
      <c r="E40" s="79"/>
      <c r="F40" s="79"/>
      <c r="G40" s="80"/>
    </row>
    <row r="41" spans="2:7" ht="15.75" thickBot="1">
      <c r="B41" s="63" t="s">
        <v>61</v>
      </c>
      <c r="C41" s="64"/>
      <c r="D41" s="64"/>
      <c r="E41" s="65"/>
      <c r="F41" s="63" t="s">
        <v>45</v>
      </c>
      <c r="G41" s="65"/>
    </row>
    <row r="42" spans="2:7" ht="15.75" thickBot="1">
      <c r="B42" s="22" t="s">
        <v>46</v>
      </c>
      <c r="C42" s="66"/>
      <c r="D42" s="67"/>
      <c r="E42" s="68"/>
      <c r="F42" s="22" t="s">
        <v>47</v>
      </c>
      <c r="G42" s="20"/>
    </row>
    <row r="43" spans="2:7" ht="15.75" thickBot="1">
      <c r="B43" s="22" t="s">
        <v>48</v>
      </c>
      <c r="C43" s="69"/>
      <c r="D43" s="70"/>
      <c r="E43" s="71"/>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72" t="s">
        <v>56</v>
      </c>
      <c r="C46" s="74"/>
      <c r="D46" s="74"/>
      <c r="E46" s="74"/>
      <c r="F46" s="74"/>
      <c r="G46" s="75"/>
    </row>
    <row r="47" spans="2:7" ht="51.75" customHeight="1" thickBot="1">
      <c r="B47" s="73"/>
      <c r="C47" s="76"/>
      <c r="D47" s="76"/>
      <c r="E47" s="76"/>
      <c r="F47" s="76"/>
      <c r="G47" s="77"/>
    </row>
    <row r="48" spans="2:7" ht="15.75" thickBot="1">
      <c r="B48" s="78"/>
      <c r="C48" s="79"/>
      <c r="D48" s="79"/>
      <c r="E48" s="79"/>
      <c r="F48" s="79"/>
      <c r="G48" s="80"/>
    </row>
    <row r="49" spans="2:7" ht="15.75" thickBot="1">
      <c r="B49" s="63" t="s">
        <v>62</v>
      </c>
      <c r="C49" s="64"/>
      <c r="D49" s="64"/>
      <c r="E49" s="65"/>
      <c r="F49" s="63" t="s">
        <v>45</v>
      </c>
      <c r="G49" s="65"/>
    </row>
    <row r="50" spans="2:7" ht="15.75" thickBot="1">
      <c r="B50" s="22" t="s">
        <v>46</v>
      </c>
      <c r="C50" s="66"/>
      <c r="D50" s="67"/>
      <c r="E50" s="68"/>
      <c r="F50" s="22" t="s">
        <v>47</v>
      </c>
      <c r="G50" s="20"/>
    </row>
    <row r="51" spans="2:7" ht="15.75" thickBot="1">
      <c r="B51" s="22" t="s">
        <v>48</v>
      </c>
      <c r="C51" s="69"/>
      <c r="D51" s="70"/>
      <c r="E51" s="71"/>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72" t="s">
        <v>56</v>
      </c>
      <c r="C54" s="74"/>
      <c r="D54" s="74"/>
      <c r="E54" s="74"/>
      <c r="F54" s="74"/>
      <c r="G54" s="75"/>
    </row>
    <row r="55" spans="2:7" ht="51.75" customHeight="1" thickBot="1">
      <c r="B55" s="73"/>
      <c r="C55" s="76"/>
      <c r="D55" s="76"/>
      <c r="E55" s="76"/>
      <c r="F55" s="76"/>
      <c r="G55" s="77"/>
    </row>
    <row r="56" spans="2:7" ht="15.75" thickBot="1">
      <c r="B56" s="78"/>
      <c r="C56" s="79"/>
      <c r="D56" s="79"/>
      <c r="E56" s="79"/>
      <c r="F56" s="79"/>
      <c r="G56" s="80"/>
    </row>
    <row r="57" spans="2:7" ht="15.75" thickBot="1">
      <c r="B57" s="63" t="s">
        <v>63</v>
      </c>
      <c r="C57" s="64"/>
      <c r="D57" s="64"/>
      <c r="E57" s="65"/>
      <c r="F57" s="63" t="s">
        <v>45</v>
      </c>
      <c r="G57" s="65"/>
    </row>
    <row r="58" spans="2:7" ht="15.75" thickBot="1">
      <c r="B58" s="22" t="s">
        <v>46</v>
      </c>
      <c r="C58" s="66"/>
      <c r="D58" s="67"/>
      <c r="E58" s="68"/>
      <c r="F58" s="22" t="s">
        <v>47</v>
      </c>
      <c r="G58" s="20"/>
    </row>
    <row r="59" spans="2:7" ht="15.75" thickBot="1">
      <c r="B59" s="22" t="s">
        <v>48</v>
      </c>
      <c r="C59" s="69"/>
      <c r="D59" s="70"/>
      <c r="E59" s="71"/>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72" t="s">
        <v>56</v>
      </c>
      <c r="C62" s="74"/>
      <c r="D62" s="74"/>
      <c r="E62" s="74"/>
      <c r="F62" s="74"/>
      <c r="G62" s="75"/>
    </row>
    <row r="63" spans="2:7" ht="51.75" customHeight="1" thickBot="1">
      <c r="B63" s="73"/>
      <c r="C63" s="76"/>
      <c r="D63" s="76"/>
      <c r="E63" s="76"/>
      <c r="F63" s="76"/>
      <c r="G63" s="77"/>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25" right="0.25" top="0.25" bottom="0.5" header="0.3" footer="0.3"/>
  <pageSetup scale="6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bce90d6-5a2c-47e0-8337-aac7acda0e97" ContentTypeId="0x0101" PreviousValue="false" LastSyncTimeStamp="2017-02-08T00:21:31.923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93AF7CBDE24644BDA70F47639B3DD0" ma:contentTypeVersion="5" ma:contentTypeDescription="Create a new document." ma:contentTypeScope="" ma:versionID="6949b044be426dcca3a45cff9efa619a">
  <xsd:schema xmlns:xsd="http://www.w3.org/2001/XMLSchema" xmlns:xs="http://www.w3.org/2001/XMLSchema" xmlns:p="http://schemas.microsoft.com/office/2006/metadata/properties" xmlns:ns2="500343c0-af67-4d55-b6f3-a7838e163d14" xmlns:ns3="eb8f92d3-7d88-4fbf-8754-a1f85cb7cc69" targetNamespace="http://schemas.microsoft.com/office/2006/metadata/properties" ma:root="true" ma:fieldsID="8d740ace0914b682cb218ee6d5ceba3e" ns2:_="" ns3:_="">
    <xsd:import namespace="500343c0-af67-4d55-b6f3-a7838e163d14"/>
    <xsd:import namespace="eb8f92d3-7d88-4fbf-8754-a1f85cb7cc6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6" nillable="true" ma:displayName="Document ID Value" ma:description="The value of the document ID assigned to this item." ma:indexed="true" ma:internalName="_dlc_DocId" ma:readOnly="true">
      <xsd:simpleType>
        <xsd:restriction base="dms:Text"/>
      </xsd:simpleType>
    </xsd:element>
    <xsd:element name="_dlc_DocIdUrl" ma:index="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8"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b8f92d3-7d88-4fbf-8754-a1f85cb7cc6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PROCURE-1734091564-140</_dlc_DocId>
    <_dlc_DocIdUrl xmlns="500343c0-af67-4d55-b6f3-a7838e163d14">
      <Url>https://osicagov.sharepoint.com/sites/CalSAWS_Procurement/_layouts/15/DocIdRedir.aspx?ID=PROCURE-1734091564-140</Url>
      <Description>PROCURE-1734091564-140</Description>
    </_dlc_DocIdUrl>
  </documentManagement>
</p:properties>
</file>

<file path=customXml/itemProps1.xml><?xml version="1.0" encoding="utf-8"?>
<ds:datastoreItem xmlns:ds="http://schemas.openxmlformats.org/officeDocument/2006/customXml" ds:itemID="{DDF2FDF8-7FFB-4C95-86B2-EC1A076DFF5F}"/>
</file>

<file path=customXml/itemProps2.xml><?xml version="1.0" encoding="utf-8"?>
<ds:datastoreItem xmlns:ds="http://schemas.openxmlformats.org/officeDocument/2006/customXml" ds:itemID="{57CD5E81-1314-4753-A5CC-5AFA1C2E9535}"/>
</file>

<file path=customXml/itemProps3.xml><?xml version="1.0" encoding="utf-8"?>
<ds:datastoreItem xmlns:ds="http://schemas.openxmlformats.org/officeDocument/2006/customXml" ds:itemID="{BD722BFA-F4AC-4753-BEAF-A3A6DE870B4A}"/>
</file>

<file path=customXml/itemProps4.xml><?xml version="1.0" encoding="utf-8"?>
<ds:datastoreItem xmlns:ds="http://schemas.openxmlformats.org/officeDocument/2006/customXml" ds:itemID="{7AA88E0A-E826-481A-B090-96B2DC5B4C50}"/>
</file>

<file path=customXml/itemProps5.xml><?xml version="1.0" encoding="utf-8"?>
<ds:datastoreItem xmlns:ds="http://schemas.openxmlformats.org/officeDocument/2006/customXml" ds:itemID="{48FB9B27-1D4F-4965-A449-FC9B915DD7E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Sodergren, Dave</cp:lastModifiedBy>
  <cp:revision>1</cp:revision>
  <dcterms:created xsi:type="dcterms:W3CDTF">2025-06-24T21:34:42Z</dcterms:created>
  <dcterms:modified xsi:type="dcterms:W3CDTF">2025-08-11T18:54:55Z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0x0101009593AF7CBDE24644BDA70F47639B3DD0</vt:lpwstr>
  </property>
  <property fmtid="{D5CDD505-2E9C-101B-9397-08002B2CF9AE}" pid="3" name="_dlc_DocIdItemGuid">
    <vt:lpwstr>27bcbc8d-cc86-4495-bb7e-9f96a2d75985</vt:lpwstr>
  </property>
  <property fmtid="{D5CDD505-2E9C-101B-9397-08002B2CF9AE}" pid="4" name="_ExtendedDescription">
    <vt:lpwstr/>
  </property>
</Properties>
</file>